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drawings/drawing3.xml" ContentType="application/vnd.openxmlformats-officedocument.drawing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Overview" sheetId="1" state="visible" r:id="rId1"/>
    <sheet xmlns:r="http://schemas.openxmlformats.org/officeDocument/2006/relationships" name="Market_Cap_Growth" sheetId="2" state="visible" r:id="rId2"/>
    <sheet xmlns:r="http://schemas.openxmlformats.org/officeDocument/2006/relationships" name="Spread_Matrix" sheetId="3" state="visible" r:id="rId3"/>
    <sheet xmlns:r="http://schemas.openxmlformats.org/officeDocument/2006/relationships" name="Platform_Volumes" sheetId="4" state="visible" r:id="rId4"/>
    <sheet xmlns:r="http://schemas.openxmlformats.org/officeDocument/2006/relationships" name="Strategy_Calculator" sheetId="5" state="visible" r:id="rId5"/>
    <sheet xmlns:r="http://schemas.openxmlformats.org/officeDocument/2006/relationships" name="Weekend_Simulation" sheetId="6" state="visible" r:id="rId6"/>
    <sheet xmlns:r="http://schemas.openxmlformats.org/officeDocument/2006/relationships" name="Cost_Latency_Compare" sheetId="7" state="visible" r:id="rId7"/>
    <sheet xmlns:r="http://schemas.openxmlformats.org/officeDocument/2006/relationships" name="Risk_Checklist" sheetId="8" state="visible" r:id="rId8"/>
  </sheets>
  <definedNames/>
  <calcPr calcId="124519" fullCalcOnLoad="1"/>
</workbook>
</file>

<file path=xl/styles.xml><?xml version="1.0" encoding="utf-8"?>
<styleSheet xmlns="http://schemas.openxmlformats.org/spreadsheetml/2006/main">
  <numFmts count="7">
    <numFmt numFmtId="164" formatCode="$#,##0"/>
    <numFmt numFmtId="165" formatCode="$#,##0.0&quot;B&quot;"/>
    <numFmt numFmtId="166" formatCode="0.0%"/>
    <numFmt numFmtId="167" formatCode="0&quot; bps&quot;"/>
    <numFmt numFmtId="168" formatCode="0.0&quot;%&quot;"/>
    <numFmt numFmtId="169" formatCode="$#,##0.00"/>
    <numFmt numFmtId="170" formatCode="0.0&quot; bps&quot;"/>
  </numFmts>
  <fonts count="10">
    <font>
      <name val="Calibri"/>
      <family val="2"/>
      <color theme="1"/>
      <sz val="11"/>
      <scheme val="minor"/>
    </font>
    <font>
      <b val="1"/>
      <color rgb="000E1A4D"/>
      <sz val="20"/>
    </font>
    <font>
      <i val="1"/>
      <color rgb="0064748B"/>
      <sz val="11"/>
    </font>
    <font>
      <color rgb="003B82F6"/>
      <sz val="11"/>
      <u val="single"/>
    </font>
    <font>
      <name val="Calibri"/>
      <b val="1"/>
      <color rgb="00FFFFFF"/>
      <sz val="12"/>
    </font>
    <font>
      <b val="1"/>
      <color rgb="000E1A4D"/>
    </font>
    <font>
      <name val="Calibri"/>
      <b val="1"/>
      <color rgb="000E1A4D"/>
      <sz val="16"/>
    </font>
    <font>
      <i val="1"/>
      <color rgb="0064748B"/>
      <sz val="10"/>
    </font>
    <font>
      <b val="1"/>
    </font>
    <font>
      <b val="1"/>
      <color rgb="00047857"/>
    </font>
  </fonts>
  <fills count="8">
    <fill>
      <patternFill/>
    </fill>
    <fill>
      <patternFill patternType="gray125"/>
    </fill>
    <fill>
      <patternFill patternType="solid">
        <fgColor rgb="000E1A4D"/>
      </patternFill>
    </fill>
    <fill>
      <patternFill patternType="solid">
        <fgColor rgb="00DCFCE7"/>
      </patternFill>
    </fill>
    <fill>
      <patternFill patternType="solid">
        <fgColor rgb="00FEF3C7"/>
      </patternFill>
    </fill>
    <fill>
      <patternFill patternType="solid">
        <fgColor rgb="00FEE2E2"/>
      </patternFill>
    </fill>
    <fill>
      <patternFill patternType="solid">
        <fgColor rgb="0022D3EE"/>
      </patternFill>
    </fill>
    <fill>
      <patternFill patternType="solid">
        <fgColor rgb="00FEF9C3"/>
      </patternFill>
    </fill>
  </fills>
  <borders count="2">
    <border>
      <left/>
      <right/>
      <top/>
      <bottom/>
      <diagonal/>
    </border>
    <border>
      <left style="thin">
        <color rgb="00CBD5E1"/>
      </left>
      <right style="thin">
        <color rgb="00CBD5E1"/>
      </right>
      <top style="thin">
        <color rgb="00CBD5E1"/>
      </top>
      <bottom style="thin">
        <color rgb="00CBD5E1"/>
      </bottom>
    </border>
  </borders>
  <cellStyleXfs count="1">
    <xf numFmtId="0" fontId="0" fillId="0" borderId="0"/>
  </cellStyleXfs>
  <cellXfs count="36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4" fillId="2" borderId="0" pivotButton="0" quotePrefix="0" xfId="0"/>
    <xf numFmtId="0" fontId="5" fillId="0" borderId="0" pivotButton="0" quotePrefix="0" xfId="0"/>
    <xf numFmtId="0" fontId="6" fillId="0" borderId="0" pivotButton="0" quotePrefix="0" xfId="0"/>
    <xf numFmtId="0" fontId="4" fillId="2" borderId="1" applyAlignment="1" pivotButton="0" quotePrefix="0" xfId="0">
      <alignment horizontal="center" vertical="center" wrapText="1"/>
    </xf>
    <xf numFmtId="0" fontId="0" fillId="0" borderId="1" pivotButton="0" quotePrefix="0" xfId="0"/>
    <xf numFmtId="164" fontId="0" fillId="0" borderId="1" pivotButton="0" quotePrefix="0" xfId="0"/>
    <xf numFmtId="165" fontId="0" fillId="0" borderId="1" pivotButton="0" quotePrefix="0" xfId="0"/>
    <xf numFmtId="166" fontId="0" fillId="0" borderId="1" pivotButton="0" quotePrefix="0" xfId="0"/>
    <xf numFmtId="0" fontId="7" fillId="0" borderId="0" pivotButton="0" quotePrefix="0" xfId="0"/>
    <xf numFmtId="167" fontId="0" fillId="3" borderId="1" applyAlignment="1" pivotButton="0" quotePrefix="0" xfId="0">
      <alignment horizontal="center"/>
    </xf>
    <xf numFmtId="167" fontId="0" fillId="4" borderId="1" applyAlignment="1" pivotButton="0" quotePrefix="0" xfId="0">
      <alignment horizontal="center"/>
    </xf>
    <xf numFmtId="167" fontId="0" fillId="5" borderId="1" applyAlignment="1" pivotButton="0" quotePrefix="0" xfId="0">
      <alignment horizontal="center"/>
    </xf>
    <xf numFmtId="168" fontId="0" fillId="0" borderId="1" pivotButton="0" quotePrefix="0" xfId="0"/>
    <xf numFmtId="0" fontId="8" fillId="6" borderId="0" pivotButton="0" quotePrefix="0" xfId="0"/>
    <xf numFmtId="0" fontId="0" fillId="6" borderId="0" pivotButton="0" quotePrefix="0" xfId="0"/>
    <xf numFmtId="165" fontId="0" fillId="6" borderId="0" pivotButton="0" quotePrefix="0" xfId="0"/>
    <xf numFmtId="168" fontId="0" fillId="6" borderId="0" pivotButton="0" quotePrefix="0" xfId="0"/>
    <xf numFmtId="164" fontId="0" fillId="7" borderId="1" pivotButton="0" quotePrefix="0" xfId="0"/>
    <xf numFmtId="0" fontId="0" fillId="7" borderId="1" pivotButton="0" quotePrefix="0" xfId="0"/>
    <xf numFmtId="164" fontId="9" fillId="3" borderId="1" pivotButton="0" quotePrefix="0" xfId="0"/>
    <xf numFmtId="0" fontId="5" fillId="6" borderId="0" pivotButton="0" quotePrefix="0" xfId="0"/>
    <xf numFmtId="164" fontId="5" fillId="6" borderId="0" pivotButton="0" quotePrefix="0" xfId="0"/>
    <xf numFmtId="169" fontId="0" fillId="0" borderId="0" pivotButton="0" quotePrefix="0" xfId="0"/>
    <xf numFmtId="170" fontId="0" fillId="0" borderId="0" pivotButton="0" quotePrefix="0" xfId="0"/>
    <xf numFmtId="170" fontId="0" fillId="4" borderId="0" pivotButton="0" quotePrefix="0" xfId="0"/>
    <xf numFmtId="170" fontId="0" fillId="5" borderId="0" pivotButton="0" quotePrefix="0" xfId="0"/>
    <xf numFmtId="0" fontId="0" fillId="0" borderId="1" applyAlignment="1" pivotButton="0" quotePrefix="0" xfId="0">
      <alignment horizontal="center" vertical="center" wrapText="1"/>
    </xf>
    <xf numFmtId="0" fontId="0" fillId="3" borderId="1" applyAlignment="1" pivotButton="0" quotePrefix="0" xfId="0">
      <alignment horizontal="center" vertical="center" wrapText="1"/>
    </xf>
    <xf numFmtId="0" fontId="0" fillId="5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center"/>
    </xf>
    <xf numFmtId="0" fontId="8" fillId="0" borderId="1" pivotButton="0" quotePrefix="0" xfId="0"/>
    <xf numFmtId="0" fontId="0" fillId="0" borderId="1" applyAlignment="1" pivotButton="0" quotePrefix="0" xfId="0">
      <alignment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styles" Target="styles.xml" Id="rId9"/><Relationship Type="http://schemas.openxmlformats.org/officeDocument/2006/relationships/theme" Target="theme/theme1.xml" Id="rId10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Tokenized Equities Market Cap (USD Millions)</a:t>
            </a:r>
          </a:p>
        </rich>
      </tx>
    </title>
    <plotArea>
      <lineChart>
        <grouping val="standard"/>
        <ser>
          <idx val="0"/>
          <order val="0"/>
          <tx>
            <strRef>
              <f>'Market_Cap_Growth'!B3</f>
            </strRef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'Market_Cap_Growth'!$A$4:$A$14</f>
            </numRef>
          </cat>
          <val>
            <numRef>
              <f>'Market_Cap_Growth'!$B$4:$B$14</f>
            </numRef>
          </val>
        </ser>
        <axId val="10"/>
        <axId val="100"/>
      </line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Month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Market Cap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Tokenized Equity Volume Share</a:t>
            </a:r>
          </a:p>
        </rich>
      </tx>
    </title>
    <plotArea>
      <pieChart>
        <varyColors val="1"/>
        <ser>
          <idx val="0"/>
          <order val="0"/>
          <tx>
            <strRef>
              <f>'Platform_Volumes'!C3</f>
            </strRef>
          </tx>
          <spPr>
            <a:ln xmlns:a="http://schemas.openxmlformats.org/drawingml/2006/main">
              <a:prstDash val="solid"/>
            </a:ln>
          </spPr>
          <cat>
            <numRef>
              <f>'Platform_Volumes'!$A$4:$A$8</f>
            </numRef>
          </cat>
          <val>
            <numRef>
              <f>'Platform_Volumes'!$C$4:$C$8</f>
            </numRef>
          </val>
        </ser>
        <dLbls>
          <showPercent val="1"/>
        </dLbls>
        <firstSliceAng val="0"/>
      </pieChart>
    </plotArea>
    <legend>
      <legendPos val="r"/>
    </legend>
    <plotVisOnly val="1"/>
    <dispBlanksAs val="gap"/>
  </chart>
</chartSpace>
</file>

<file path=xl/charts/chart3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TSLAx vs. NYSE TSLA (Weekend)</a:t>
            </a:r>
          </a:p>
        </rich>
      </tx>
    </title>
    <plotArea>
      <lineChart>
        <grouping val="standard"/>
        <ser>
          <idx val="0"/>
          <order val="0"/>
          <tx>
            <strRef>
              <f>'Weekend_Simulation'!B3</f>
            </strRef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'Weekend_Simulation'!$A$4:$A$36</f>
            </numRef>
          </cat>
          <val>
            <numRef>
              <f>'Weekend_Simulation'!$B$4:$B$36</f>
            </numRef>
          </val>
        </ser>
        <ser>
          <idx val="1"/>
          <order val="1"/>
          <tx>
            <strRef>
              <f>'Weekend_Simulation'!C3</f>
            </strRef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'Weekend_Simulation'!$A$4:$A$36</f>
            </numRef>
          </cat>
          <val>
            <numRef>
              <f>'Weekend_Simulation'!$C$4:$C$36</f>
            </numRef>
          </val>
        </ser>
        <axId val="10"/>
        <axId val="100"/>
      </line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_rels/drawing2.xml.rels><Relationships xmlns="http://schemas.openxmlformats.org/package/2006/relationships"><Relationship Type="http://schemas.openxmlformats.org/officeDocument/2006/relationships/chart" Target="/xl/charts/chart2.xml" Id="rId1"/></Relationships>
</file>

<file path=xl/drawings/_rels/drawing3.xml.rels><Relationships xmlns="http://schemas.openxmlformats.org/package/2006/relationships"><Relationship Type="http://schemas.openxmlformats.org/officeDocument/2006/relationships/chart" Target="/xl/charts/chart3.xml" Id="rId1"/></Relationships>
</file>

<file path=xl/drawings/drawing1.xml><?xml version="1.0" encoding="utf-8"?>
<wsDr xmlns="http://schemas.openxmlformats.org/drawingml/2006/spreadsheetDrawing">
  <oneCellAnchor>
    <from>
      <col>5</col>
      <colOff>0</colOff>
      <row>2</row>
      <rowOff>0</rowOff>
    </from>
    <ext cx="6480000" cy="36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drawings/drawing2.xml><?xml version="1.0" encoding="utf-8"?>
<wsDr xmlns="http://schemas.openxmlformats.org/drawingml/2006/spreadsheetDrawing">
  <oneCellAnchor>
    <from>
      <col>6</col>
      <colOff>0</colOff>
      <row>2</row>
      <rowOff>0</rowOff>
    </from>
    <ext cx="5040000" cy="36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drawings/drawing3.xml><?xml version="1.0" encoding="utf-8"?>
<wsDr xmlns="http://schemas.openxmlformats.org/drawingml/2006/spreadsheetDrawing">
  <oneCellAnchor>
    <from>
      <col>5</col>
      <colOff>0</colOff>
      <row>2</row>
      <rowOff>0</rowOff>
    </from>
    <ext cx="6480000" cy="36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_rels/sheet4.xml.rels><Relationships xmlns="http://schemas.openxmlformats.org/package/2006/relationships"><Relationship Type="http://schemas.openxmlformats.org/officeDocument/2006/relationships/drawing" Target="/xl/drawings/drawing2.xml" Id="rId1"/></Relationships>
</file>

<file path=xl/worksheets/_rels/sheet6.xml.rels><Relationships xmlns="http://schemas.openxmlformats.org/package/2006/relationships"><Relationship Type="http://schemas.openxmlformats.org/officeDocument/2006/relationships/drawing" Target="/xl/drawings/drawing3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2"/>
  <sheetViews>
    <sheetView workbookViewId="0">
      <selection activeCell="A1" sqref="A1"/>
    </sheetView>
  </sheetViews>
  <sheetFormatPr baseColWidth="8" defaultRowHeight="15"/>
  <cols>
    <col width="24" customWidth="1" min="1" max="1"/>
    <col width="18" customWidth="1" min="2" max="2"/>
    <col width="18" customWidth="1" min="3" max="3"/>
    <col width="18" customWidth="1" min="4" max="4"/>
    <col width="18" customWidth="1" min="5" max="5"/>
    <col width="18" customWidth="1" min="6" max="6"/>
  </cols>
  <sheetData>
    <row r="1">
      <c r="A1" s="1" t="inlineStr">
        <is>
          <t>TOKENIZED STOCKS ARBITRAGE TOOLKIT</t>
        </is>
      </c>
    </row>
    <row r="2">
      <c r="A2" s="2" t="inlineStr">
        <is>
          <t>Companion data pack for the article '24/7 Onchain Equities vs. Traditional Market Hours'</t>
        </is>
      </c>
    </row>
    <row r="3">
      <c r="A3" s="3" t="inlineStr">
        <is>
          <t>Published by NeuralArB | https://www.neuralarb.com/blog/</t>
        </is>
      </c>
    </row>
    <row r="5">
      <c r="A5" s="4" t="inlineStr">
        <is>
          <t>Sheet</t>
        </is>
      </c>
      <c r="B5" s="4" t="inlineStr">
        <is>
          <t>Description</t>
        </is>
      </c>
    </row>
    <row r="6">
      <c r="A6" s="5" t="inlineStr">
        <is>
          <t>Market_Cap_Growth</t>
        </is>
      </c>
      <c r="B6" t="inlineStr">
        <is>
          <t>Monthly tokenized equity market capitalization (Jun 2025 – Apr 2026)</t>
        </is>
      </c>
    </row>
    <row r="7">
      <c r="A7" s="5" t="inlineStr">
        <is>
          <t>Spread_Matrix</t>
        </is>
      </c>
      <c r="B7" t="inlineStr">
        <is>
          <t>Average arbitrage spreads by liquidity tier × time window</t>
        </is>
      </c>
    </row>
    <row r="8">
      <c r="A8" s="5" t="inlineStr">
        <is>
          <t>Platform_Volumes</t>
        </is>
      </c>
      <c r="B8" t="inlineStr">
        <is>
          <t>Cumulative trading volume by tokenization platform</t>
        </is>
      </c>
    </row>
    <row r="9">
      <c r="A9" s="5" t="inlineStr">
        <is>
          <t>Strategy_Calculator</t>
        </is>
      </c>
      <c r="B9" t="inlineStr">
        <is>
          <t>Plug-and-play P&amp;L calculator for the 6 main arbitrage strategies</t>
        </is>
      </c>
    </row>
    <row r="10">
      <c r="A10" s="5" t="inlineStr">
        <is>
          <t>Weekend_Simulation</t>
        </is>
      </c>
      <c r="B10" t="inlineStr">
        <is>
          <t>Hour-by-hour weekend price drift simulation (TSLAx)</t>
        </is>
      </c>
    </row>
    <row r="11">
      <c r="A11" s="5" t="inlineStr">
        <is>
          <t>Cost_Latency_Compare</t>
        </is>
      </c>
      <c r="B11" t="inlineStr">
        <is>
          <t>Settlement cost and latency: Solana vs. Ethereum vs. L2 vs. Traditional</t>
        </is>
      </c>
    </row>
    <row r="12">
      <c r="A12" s="5" t="inlineStr">
        <is>
          <t>Risk_Checklist</t>
        </is>
      </c>
      <c r="B12" t="inlineStr">
        <is>
          <t>13-point pre-deployment due diligence checklist</t>
        </is>
      </c>
    </row>
  </sheetData>
  <mergeCells count="11">
    <mergeCell ref="A2:F2"/>
    <mergeCell ref="B12:F12"/>
    <mergeCell ref="B7:F7"/>
    <mergeCell ref="B6:F6"/>
    <mergeCell ref="B10:F10"/>
    <mergeCell ref="A1:F1"/>
    <mergeCell ref="B11:F11"/>
    <mergeCell ref="B5:F5"/>
    <mergeCell ref="B8:F8"/>
    <mergeCell ref="A3:F3"/>
    <mergeCell ref="B9:F9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40" customWidth="1" min="1" max="1"/>
    <col width="20" customWidth="1" min="2" max="2"/>
    <col width="14" customWidth="1" min="3" max="3"/>
    <col width="27" customWidth="1" min="4" max="4"/>
  </cols>
  <sheetData>
    <row r="1">
      <c r="A1" s="6" t="inlineStr">
        <is>
          <t>Tokenized Equities — Market Cap Growth</t>
        </is>
      </c>
    </row>
    <row r="2"/>
    <row r="3">
      <c r="A3" s="7" t="inlineStr">
        <is>
          <t>Month</t>
        </is>
      </c>
      <c r="B3" s="7" t="inlineStr">
        <is>
          <t>Market Cap (USD M)</t>
        </is>
      </c>
      <c r="C3" s="7" t="inlineStr">
        <is>
          <t>MoM Growth %</t>
        </is>
      </c>
      <c r="D3" s="7" t="inlineStr">
        <is>
          <t>Cumulative Volume (USD B)</t>
        </is>
      </c>
    </row>
    <row r="4">
      <c r="A4" s="8" t="inlineStr">
        <is>
          <t>Jun 2025</t>
        </is>
      </c>
      <c r="B4" s="9" t="n">
        <v>12</v>
      </c>
      <c r="C4" s="8" t="n"/>
      <c r="D4" s="10" t="n">
        <v>0.4</v>
      </c>
    </row>
    <row r="5">
      <c r="A5" s="8" t="inlineStr">
        <is>
          <t>Jul 2025</t>
        </is>
      </c>
      <c r="B5" s="9" t="n">
        <v>85</v>
      </c>
      <c r="C5" s="11" t="n">
        <v>6.08</v>
      </c>
      <c r="D5" s="10" t="n">
        <v>1.2</v>
      </c>
    </row>
    <row r="6">
      <c r="A6" s="8" t="inlineStr">
        <is>
          <t>Aug 2025</t>
        </is>
      </c>
      <c r="B6" s="9" t="n">
        <v>180</v>
      </c>
      <c r="C6" s="11" t="n">
        <v>1.12</v>
      </c>
      <c r="D6" s="10" t="n">
        <v>3.1</v>
      </c>
    </row>
    <row r="7">
      <c r="A7" s="8" t="inlineStr">
        <is>
          <t>Sep 2025</t>
        </is>
      </c>
      <c r="B7" s="9" t="n">
        <v>285</v>
      </c>
      <c r="C7" s="11" t="n">
        <v>0.58</v>
      </c>
      <c r="D7" s="10" t="n">
        <v>5.9</v>
      </c>
    </row>
    <row r="8">
      <c r="A8" s="8" t="inlineStr">
        <is>
          <t>Oct 2025</t>
        </is>
      </c>
      <c r="B8" s="9" t="n">
        <v>410</v>
      </c>
      <c r="C8" s="11" t="n">
        <v>0.44</v>
      </c>
      <c r="D8" s="10" t="n">
        <v>9.300000000000001</v>
      </c>
    </row>
    <row r="9">
      <c r="A9" s="8" t="inlineStr">
        <is>
          <t>Nov 2025</t>
        </is>
      </c>
      <c r="B9" s="9" t="n">
        <v>560</v>
      </c>
      <c r="C9" s="11" t="n">
        <v>0.37</v>
      </c>
      <c r="D9" s="10" t="n">
        <v>14.6</v>
      </c>
    </row>
    <row r="10">
      <c r="A10" s="8" t="inlineStr">
        <is>
          <t>Dec 2025</t>
        </is>
      </c>
      <c r="B10" s="9" t="n">
        <v>720</v>
      </c>
      <c r="C10" s="11" t="n">
        <v>0.29</v>
      </c>
      <c r="D10" s="10" t="n">
        <v>21.4</v>
      </c>
    </row>
    <row r="11">
      <c r="A11" s="8" t="inlineStr">
        <is>
          <t>Jan 2026</t>
        </is>
      </c>
      <c r="B11" s="9" t="n">
        <v>845</v>
      </c>
      <c r="C11" s="11" t="n">
        <v>0.17</v>
      </c>
      <c r="D11" s="10" t="n">
        <v>27.2</v>
      </c>
    </row>
    <row r="12">
      <c r="A12" s="8" t="inlineStr">
        <is>
          <t>Feb 2026</t>
        </is>
      </c>
      <c r="B12" s="9" t="n">
        <v>905</v>
      </c>
      <c r="C12" s="11" t="n">
        <v>0.07000000000000001</v>
      </c>
      <c r="D12" s="10" t="n">
        <v>32</v>
      </c>
    </row>
    <row r="13">
      <c r="A13" s="8" t="inlineStr">
        <is>
          <t>Mar 2026</t>
        </is>
      </c>
      <c r="B13" s="9" t="n">
        <v>960</v>
      </c>
      <c r="C13" s="11" t="n">
        <v>0.06</v>
      </c>
      <c r="D13" s="10" t="n">
        <v>36.5</v>
      </c>
    </row>
    <row r="14">
      <c r="A14" s="8" t="inlineStr">
        <is>
          <t>Apr 2026</t>
        </is>
      </c>
      <c r="B14" s="9" t="n">
        <v>1040</v>
      </c>
      <c r="C14" s="11" t="n">
        <v>0.08</v>
      </c>
      <c r="D14" s="10" t="n">
        <v>39.8</v>
      </c>
    </row>
  </sheetData>
  <mergeCells count="1">
    <mergeCell ref="A1:D1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8"/>
  <sheetViews>
    <sheetView workbookViewId="0">
      <selection activeCell="A1" sqref="A1"/>
    </sheetView>
  </sheetViews>
  <sheetFormatPr baseColWidth="8" defaultRowHeight="15"/>
  <cols>
    <col width="42" customWidth="1" min="1" max="1"/>
    <col width="15" customWidth="1" min="2" max="2"/>
    <col width="12" customWidth="1" min="3" max="3"/>
    <col width="13" customWidth="1" min="4" max="4"/>
    <col width="11" customWidth="1" min="5" max="5"/>
    <col width="10" customWidth="1" min="6" max="6"/>
    <col width="14" customWidth="1" min="7" max="7"/>
  </cols>
  <sheetData>
    <row r="1">
      <c r="A1" s="6" t="inlineStr">
        <is>
          <t>Average Arbitrage Spreads (Basis Points) — Onchain vs. Reference Price</t>
        </is>
      </c>
    </row>
    <row r="2">
      <c r="A2" s="12" t="inlineStr">
        <is>
          <t>1 bp = 0.01%. Data based on aggregated Dune queries, Token Terminal, and NeuralArB internal monitoring (Q1 2026).</t>
        </is>
      </c>
    </row>
    <row r="3"/>
    <row r="4">
      <c r="A4" s="7" t="inlineStr">
        <is>
          <t>Liquidity Tier</t>
        </is>
      </c>
      <c r="B4" s="7" t="inlineStr">
        <is>
          <t>Regular Hours</t>
        </is>
      </c>
      <c r="C4" s="7" t="inlineStr">
        <is>
          <t>Pre-Market</t>
        </is>
      </c>
      <c r="D4" s="7" t="inlineStr">
        <is>
          <t>After-Hours</t>
        </is>
      </c>
      <c r="E4" s="7" t="inlineStr">
        <is>
          <t>Overnight</t>
        </is>
      </c>
      <c r="F4" s="7" t="inlineStr">
        <is>
          <t>Weekend</t>
        </is>
      </c>
      <c r="G4" s="7" t="inlineStr">
        <is>
          <t>Macro Events</t>
        </is>
      </c>
    </row>
    <row r="5">
      <c r="A5" s="8" t="inlineStr">
        <is>
          <t>Liquid (AAPL/TSLA/NVDA/MSFT)</t>
        </is>
      </c>
      <c r="B5" s="13" t="n">
        <v>8</v>
      </c>
      <c r="C5" s="13" t="n">
        <v>22</v>
      </c>
      <c r="D5" s="13" t="n">
        <v>18</v>
      </c>
      <c r="E5" s="14" t="n">
        <v>35</v>
      </c>
      <c r="F5" s="14" t="n">
        <v>51</v>
      </c>
      <c r="G5" s="14" t="n">
        <v>78</v>
      </c>
    </row>
    <row r="6">
      <c r="A6" s="8" t="inlineStr">
        <is>
          <t>Mid-Tier (S&amp;P 500 average)</t>
        </is>
      </c>
      <c r="B6" s="13" t="n">
        <v>20</v>
      </c>
      <c r="C6" s="14" t="n">
        <v>45</v>
      </c>
      <c r="D6" s="14" t="n">
        <v>38</v>
      </c>
      <c r="E6" s="14" t="n">
        <v>70</v>
      </c>
      <c r="F6" s="15" t="n">
        <v>110</v>
      </c>
      <c r="G6" s="15" t="n">
        <v>165</v>
      </c>
    </row>
    <row r="7">
      <c r="A7" s="8" t="inlineStr">
        <is>
          <t>Thin / Long-Tail (Russell 2000)</t>
        </is>
      </c>
      <c r="B7" s="14" t="n">
        <v>55</v>
      </c>
      <c r="C7" s="15" t="n">
        <v>130</v>
      </c>
      <c r="D7" s="15" t="n">
        <v>105</v>
      </c>
      <c r="E7" s="15" t="n">
        <v>195</v>
      </c>
      <c r="F7" s="15" t="n">
        <v>320</v>
      </c>
      <c r="G7" s="15" t="n">
        <v>480</v>
      </c>
    </row>
    <row r="8">
      <c r="A8" s="8" t="inlineStr">
        <is>
          <t>ETFs (SPY, QQQ, VOO)</t>
        </is>
      </c>
      <c r="B8" s="13" t="n">
        <v>5</v>
      </c>
      <c r="C8" s="13" t="n">
        <v>14</v>
      </c>
      <c r="D8" s="13" t="n">
        <v>11</v>
      </c>
      <c r="E8" s="13" t="n">
        <v>22</v>
      </c>
      <c r="F8" s="14" t="n">
        <v>38</v>
      </c>
      <c r="G8" s="14" t="n">
        <v>55</v>
      </c>
    </row>
  </sheetData>
  <mergeCells count="2">
    <mergeCell ref="A2:G2"/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E9"/>
  <sheetViews>
    <sheetView workbookViewId="0">
      <selection activeCell="A1" sqref="A1"/>
    </sheetView>
  </sheetViews>
  <sheetFormatPr baseColWidth="8" defaultRowHeight="15"/>
  <cols>
    <col width="42" customWidth="1" min="1" max="1"/>
    <col width="25" customWidth="1" min="2" max="2"/>
    <col width="27" customWidth="1" min="3" max="3"/>
    <col width="16" customWidth="1" min="4" max="4"/>
    <col width="25" customWidth="1" min="5" max="5"/>
  </cols>
  <sheetData>
    <row r="1">
      <c r="A1" s="6" t="inlineStr">
        <is>
          <t>Cumulative Tokenized Equity Volume by Platform</t>
        </is>
      </c>
    </row>
    <row r="2"/>
    <row r="3">
      <c r="A3" s="7" t="inlineStr">
        <is>
          <t>Platform</t>
        </is>
      </c>
      <c r="B3" s="7" t="inlineStr">
        <is>
          <t>Issuer / Custody</t>
        </is>
      </c>
      <c r="C3" s="7" t="inlineStr">
        <is>
          <t>Cumulative Volume (USD B)</t>
        </is>
      </c>
      <c r="D3" s="7" t="inlineStr">
        <is>
          <t>Market Share %</t>
        </is>
      </c>
      <c r="E3" s="7" t="inlineStr">
        <is>
          <t>Primary Chain</t>
        </is>
      </c>
    </row>
    <row r="4">
      <c r="A4" s="8" t="inlineStr">
        <is>
          <t>xStocks</t>
        </is>
      </c>
      <c r="B4" s="8" t="inlineStr">
        <is>
          <t>Backed Finance / Kraken</t>
        </is>
      </c>
      <c r="C4" s="10" t="n">
        <v>25</v>
      </c>
      <c r="D4" s="16" t="n">
        <v>64.40000000000001</v>
      </c>
      <c r="E4" s="8" t="inlineStr">
        <is>
          <t>Solana</t>
        </is>
      </c>
    </row>
    <row r="5">
      <c r="A5" s="8" t="inlineStr">
        <is>
          <t>Ondo Global Markets</t>
        </is>
      </c>
      <c r="B5" s="8" t="inlineStr">
        <is>
          <t>Ondo Finance</t>
        </is>
      </c>
      <c r="C5" s="10" t="n">
        <v>8.4</v>
      </c>
      <c r="D5" s="16" t="n">
        <v>21.6</v>
      </c>
      <c r="E5" s="8" t="inlineStr">
        <is>
          <t>Solana / Ethereum / BNB</t>
        </is>
      </c>
    </row>
    <row r="6">
      <c r="A6" s="8" t="inlineStr">
        <is>
          <t>Robinhood Stock Tokens</t>
        </is>
      </c>
      <c r="B6" s="8" t="inlineStr">
        <is>
          <t>Robinhood EU / Arbitrum</t>
        </is>
      </c>
      <c r="C6" s="10" t="n">
        <v>2.6</v>
      </c>
      <c r="D6" s="16" t="n">
        <v>6.7</v>
      </c>
      <c r="E6" s="8" t="inlineStr">
        <is>
          <t>Arbitrum</t>
        </is>
      </c>
    </row>
    <row r="7">
      <c r="A7" s="8" t="inlineStr">
        <is>
          <t>Dinari dShares</t>
        </is>
      </c>
      <c r="B7" s="8" t="inlineStr">
        <is>
          <t>Dinari (US-regulated)</t>
        </is>
      </c>
      <c r="C7" s="10" t="n">
        <v>1.8</v>
      </c>
      <c r="D7" s="16" t="n">
        <v>4.6</v>
      </c>
      <c r="E7" s="8" t="inlineStr">
        <is>
          <t>Base / Arbitrum</t>
        </is>
      </c>
    </row>
    <row r="8">
      <c r="A8" s="8" t="inlineStr">
        <is>
          <t>Other (Swarm, Mt Pelerin)</t>
        </is>
      </c>
      <c r="B8" s="8" t="inlineStr">
        <is>
          <t>Various</t>
        </is>
      </c>
      <c r="C8" s="10" t="n">
        <v>1.2</v>
      </c>
      <c r="D8" s="16" t="n">
        <v>3.1</v>
      </c>
      <c r="E8" s="8" t="inlineStr">
        <is>
          <t>Multi-chain</t>
        </is>
      </c>
    </row>
    <row r="9">
      <c r="A9" s="17" t="inlineStr">
        <is>
          <t>TOTAL</t>
        </is>
      </c>
      <c r="B9" s="18" t="n"/>
      <c r="C9" s="19" t="n">
        <v>39</v>
      </c>
      <c r="D9" s="20" t="n">
        <v>100</v>
      </c>
      <c r="E9" s="18" t="n"/>
    </row>
  </sheetData>
  <mergeCells count="1">
    <mergeCell ref="A1:E1"/>
  </mergeCells>
  <pageMargins left="0.75" right="0.75" top="1" bottom="1" header="0.5" footer="0.5"/>
  <drawing xmlns:r="http://schemas.openxmlformats.org/officeDocument/2006/relationships" r:id="rId1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H11"/>
  <sheetViews>
    <sheetView workbookViewId="0">
      <selection activeCell="A1" sqref="A1"/>
    </sheetView>
  </sheetViews>
  <sheetFormatPr baseColWidth="8" defaultRowHeight="15"/>
  <cols>
    <col width="42" customWidth="1" min="1" max="1"/>
    <col width="15" customWidth="1" min="2" max="2"/>
    <col width="12" customWidth="1" min="3" max="3"/>
    <col width="12" customWidth="1" min="4" max="4"/>
    <col width="12" customWidth="1" min="5" max="5"/>
    <col width="38" customWidth="1" min="6" max="6"/>
    <col width="19" customWidth="1" min="7" max="7"/>
    <col width="18" customWidth="1" min="8" max="8"/>
  </cols>
  <sheetData>
    <row r="1">
      <c r="A1" s="6" t="inlineStr">
        <is>
          <t>Strategy P&amp;L Calculator — Edit yellow cells</t>
        </is>
      </c>
    </row>
    <row r="2">
      <c r="A2" s="12" t="inlineStr">
        <is>
          <t>Enter your capital, edge, and frequency assumptions; sheet auto-computes daily, monthly and annual P&amp;L.</t>
        </is>
      </c>
    </row>
    <row r="3"/>
    <row r="4">
      <c r="A4" s="7" t="inlineStr">
        <is>
          <t>Strategy</t>
        </is>
      </c>
      <c r="B4" s="7" t="inlineStr">
        <is>
          <t>Capital (USD)</t>
        </is>
      </c>
      <c r="C4" s="7" t="inlineStr">
        <is>
          <t>Edge (bps)</t>
        </is>
      </c>
      <c r="D4" s="7" t="inlineStr">
        <is>
          <t>Trades/Day</t>
        </is>
      </c>
      <c r="E4" s="7" t="inlineStr">
        <is>
          <t>Win Rate %</t>
        </is>
      </c>
      <c r="F4" s="7" t="inlineStr">
        <is>
          <t>Daily P&amp;L (USD)</t>
        </is>
      </c>
      <c r="G4" s="7" t="inlineStr">
        <is>
          <t>Monthly P&amp;L (USD)</t>
        </is>
      </c>
      <c r="H4" s="7" t="inlineStr">
        <is>
          <t>Annual P&amp;L (USD)</t>
        </is>
      </c>
    </row>
    <row r="5">
      <c r="A5" s="8" t="inlineStr">
        <is>
          <t>CeFi ↔ DeFi Spread</t>
        </is>
      </c>
      <c r="B5" s="21" t="n">
        <v>100000</v>
      </c>
      <c r="C5" s="22" t="n">
        <v>18</v>
      </c>
      <c r="D5" s="22" t="n">
        <v>28</v>
      </c>
      <c r="E5" s="22" t="n">
        <v>78</v>
      </c>
      <c r="F5" s="23">
        <f>B5*(C5/10000)*D5*((E5/100)*2-1)</f>
        <v/>
      </c>
      <c r="G5" s="23">
        <f>F5*22</f>
        <v/>
      </c>
      <c r="H5" s="23">
        <f>F5*250</f>
        <v/>
      </c>
    </row>
    <row r="6">
      <c r="A6" s="8" t="inlineStr">
        <is>
          <t>DEX ↔ DEX Intra-Chain</t>
        </is>
      </c>
      <c r="B6" s="21" t="n">
        <v>100000</v>
      </c>
      <c r="C6" s="22" t="n">
        <v>11</v>
      </c>
      <c r="D6" s="22" t="n">
        <v>42</v>
      </c>
      <c r="E6" s="22" t="n">
        <v>84</v>
      </c>
      <c r="F6" s="23">
        <f>B6*(C6/10000)*D6*((E6/100)*2-1)</f>
        <v/>
      </c>
      <c r="G6" s="23">
        <f>F6*22</f>
        <v/>
      </c>
      <c r="H6" s="23">
        <f>F6*250</f>
        <v/>
      </c>
    </row>
    <row r="7">
      <c r="A7" s="8" t="inlineStr">
        <is>
          <t>Cross-Chain (Sol↔ETH↔BNB)</t>
        </is>
      </c>
      <c r="B7" s="21" t="n">
        <v>100000</v>
      </c>
      <c r="C7" s="22" t="n">
        <v>26</v>
      </c>
      <c r="D7" s="22" t="n">
        <v>14</v>
      </c>
      <c r="E7" s="22" t="n">
        <v>70</v>
      </c>
      <c r="F7" s="23">
        <f>B7*(C7/10000)*D7*((E7/100)*2-1)</f>
        <v/>
      </c>
      <c r="G7" s="23">
        <f>F7*22</f>
        <v/>
      </c>
      <c r="H7" s="23">
        <f>F7*250</f>
        <v/>
      </c>
    </row>
    <row r="8">
      <c r="A8" s="8" t="inlineStr">
        <is>
          <t>Basis &amp; Carry (Lend+Short)</t>
        </is>
      </c>
      <c r="B8" s="21" t="n">
        <v>100000</v>
      </c>
      <c r="C8" s="22" t="n">
        <v>6</v>
      </c>
      <c r="D8" s="22" t="n">
        <v>96</v>
      </c>
      <c r="E8" s="22" t="n">
        <v>92</v>
      </c>
      <c r="F8" s="23">
        <f>B8*(C8/10000)*D8*((E8/100)*2-1)</f>
        <v/>
      </c>
      <c r="G8" s="23">
        <f>F8*22</f>
        <v/>
      </c>
      <c r="H8" s="23">
        <f>F8*250</f>
        <v/>
      </c>
    </row>
    <row r="9">
      <c r="A9" s="8" t="inlineStr">
        <is>
          <t>Weekend Premium Capture</t>
        </is>
      </c>
      <c r="B9" s="21" t="n">
        <v>100000</v>
      </c>
      <c r="C9" s="22" t="n">
        <v>55</v>
      </c>
      <c r="D9" s="22" t="n">
        <v>4</v>
      </c>
      <c r="E9" s="22" t="n">
        <v>65</v>
      </c>
      <c r="F9" s="23">
        <f>B9*(C9/10000)*D9*((E9/100)*2-1)</f>
        <v/>
      </c>
      <c r="G9" s="23">
        <f>F9*22</f>
        <v/>
      </c>
      <c r="H9" s="23">
        <f>F9*250</f>
        <v/>
      </c>
    </row>
    <row r="10">
      <c r="A10" s="8" t="inlineStr">
        <is>
          <t>NAV Convergence (Mon Open)</t>
        </is>
      </c>
      <c r="B10" s="21" t="n">
        <v>100000</v>
      </c>
      <c r="C10" s="22" t="n">
        <v>78</v>
      </c>
      <c r="D10" s="22" t="n">
        <v>2</v>
      </c>
      <c r="E10" s="22" t="n">
        <v>60</v>
      </c>
      <c r="F10" s="23">
        <f>B10*(C10/10000)*D10*((E10/100)*2-1)</f>
        <v/>
      </c>
      <c r="G10" s="23">
        <f>F10*22</f>
        <v/>
      </c>
      <c r="H10" s="23">
        <f>F10*250</f>
        <v/>
      </c>
    </row>
    <row r="11">
      <c r="A11" s="24" t="inlineStr">
        <is>
          <t>PORTFOLIO TOTAL</t>
        </is>
      </c>
      <c r="B11" s="24" t="n"/>
      <c r="C11" s="24" t="n"/>
      <c r="D11" s="24" t="n"/>
      <c r="E11" s="24" t="n"/>
      <c r="F11" s="25">
        <f>SUM(F5:F10)</f>
        <v/>
      </c>
      <c r="G11" s="25">
        <f>SUM(G5:G10)</f>
        <v/>
      </c>
      <c r="H11" s="25">
        <f>SUM(H5:H10)</f>
        <v/>
      </c>
    </row>
  </sheetData>
  <mergeCells count="2">
    <mergeCell ref="A2:H2"/>
    <mergeCell ref="A1:H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D36"/>
  <sheetViews>
    <sheetView workbookViewId="0">
      <selection activeCell="A1" sqref="A1"/>
    </sheetView>
  </sheetViews>
  <sheetFormatPr baseColWidth="8" defaultRowHeight="15"/>
  <cols>
    <col width="42" customWidth="1" min="1" max="1"/>
    <col width="27" customWidth="1" min="2" max="2"/>
    <col width="21" customWidth="1" min="3" max="3"/>
    <col width="14" customWidth="1" min="4" max="4"/>
  </cols>
  <sheetData>
    <row r="1">
      <c r="A1" s="6" t="inlineStr">
        <is>
          <t>Weekend Price Drift Simulation — Tesla (TSLAx) vs. NYSE TSLA</t>
        </is>
      </c>
    </row>
    <row r="2"/>
    <row r="3">
      <c r="A3" s="7" t="inlineStr">
        <is>
          <t>Hours from Fri 20:00 UTC</t>
        </is>
      </c>
      <c r="B3" s="7" t="inlineStr">
        <is>
          <t>NYSE TSLA Reference (USD)</t>
        </is>
      </c>
      <c r="C3" s="7" t="inlineStr">
        <is>
          <t>Onchain TSLAx (USD)</t>
        </is>
      </c>
      <c r="D3" s="7" t="inlineStr">
        <is>
          <t>Spread (bps)</t>
        </is>
      </c>
    </row>
    <row r="4">
      <c r="A4" t="n">
        <v>0</v>
      </c>
      <c r="B4" s="26" t="n">
        <v>248.5</v>
      </c>
      <c r="C4" s="26" t="n">
        <v>248.48</v>
      </c>
      <c r="D4" s="27" t="n">
        <v>-0.6</v>
      </c>
    </row>
    <row r="5">
      <c r="A5" t="n">
        <v>2</v>
      </c>
      <c r="B5" s="26" t="n">
        <v>248.5</v>
      </c>
      <c r="C5" s="26" t="n">
        <v>248.47</v>
      </c>
      <c r="D5" s="27" t="n">
        <v>-1.4</v>
      </c>
    </row>
    <row r="6">
      <c r="A6" t="n">
        <v>4</v>
      </c>
      <c r="B6" s="26" t="n">
        <v>248.5</v>
      </c>
      <c r="C6" s="26" t="n">
        <v>248.45</v>
      </c>
      <c r="D6" s="27" t="n">
        <v>-1.9</v>
      </c>
    </row>
    <row r="7">
      <c r="A7" t="n">
        <v>6</v>
      </c>
      <c r="B7" s="26" t="n">
        <v>248.5</v>
      </c>
      <c r="C7" s="26" t="n">
        <v>248.53</v>
      </c>
      <c r="D7" s="27" t="n">
        <v>1.2</v>
      </c>
    </row>
    <row r="8">
      <c r="A8" t="n">
        <v>8</v>
      </c>
      <c r="B8" s="26" t="n">
        <v>248.5</v>
      </c>
      <c r="C8" s="26" t="n">
        <v>248.52</v>
      </c>
      <c r="D8" s="27" t="n">
        <v>0.6</v>
      </c>
    </row>
    <row r="9">
      <c r="A9" t="n">
        <v>10</v>
      </c>
      <c r="B9" s="26" t="n">
        <v>248.5</v>
      </c>
      <c r="C9" s="26" t="n">
        <v>248.35</v>
      </c>
      <c r="D9" s="27" t="n">
        <v>-5.9</v>
      </c>
    </row>
    <row r="10">
      <c r="A10" t="n">
        <v>12</v>
      </c>
      <c r="B10" s="26" t="n">
        <v>248.5</v>
      </c>
      <c r="C10" s="26" t="n">
        <v>248.39</v>
      </c>
      <c r="D10" s="27" t="n">
        <v>-4.4</v>
      </c>
    </row>
    <row r="11">
      <c r="A11" t="n">
        <v>14</v>
      </c>
      <c r="B11" s="26" t="n">
        <v>248.5</v>
      </c>
      <c r="C11" s="26" t="n">
        <v>248.36</v>
      </c>
      <c r="D11" s="27" t="n">
        <v>-5.6</v>
      </c>
    </row>
    <row r="12">
      <c r="A12" t="n">
        <v>16</v>
      </c>
      <c r="B12" s="26" t="n">
        <v>248.5</v>
      </c>
      <c r="C12" s="26" t="n">
        <v>248.34</v>
      </c>
      <c r="D12" s="27" t="n">
        <v>-6.5</v>
      </c>
    </row>
    <row r="13">
      <c r="A13" t="n">
        <v>18</v>
      </c>
      <c r="B13" s="26" t="n">
        <v>248.5</v>
      </c>
      <c r="C13" s="26" t="n">
        <v>248.37</v>
      </c>
      <c r="D13" s="27" t="n">
        <v>-5.4</v>
      </c>
    </row>
    <row r="14">
      <c r="A14" t="n">
        <v>20</v>
      </c>
      <c r="B14" s="26" t="n">
        <v>248.5</v>
      </c>
      <c r="C14" s="26" t="n">
        <v>248.49</v>
      </c>
      <c r="D14" s="27" t="n">
        <v>-0.4</v>
      </c>
    </row>
    <row r="15">
      <c r="A15" t="n">
        <v>22</v>
      </c>
      <c r="B15" s="26" t="n">
        <v>248.5</v>
      </c>
      <c r="C15" s="26" t="n">
        <v>249.04</v>
      </c>
      <c r="D15" s="27" t="n">
        <v>21.8</v>
      </c>
    </row>
    <row r="16">
      <c r="A16" t="n">
        <v>24</v>
      </c>
      <c r="B16" s="26" t="n">
        <v>248.5</v>
      </c>
      <c r="C16" s="26" t="n">
        <v>250.22</v>
      </c>
      <c r="D16" s="28" t="n">
        <v>69.09999999999999</v>
      </c>
    </row>
    <row r="17">
      <c r="A17" t="n">
        <v>26</v>
      </c>
      <c r="B17" s="26" t="n">
        <v>248.5</v>
      </c>
      <c r="C17" s="26" t="n">
        <v>251.79</v>
      </c>
      <c r="D17" s="29" t="n">
        <v>132.3</v>
      </c>
    </row>
    <row r="18">
      <c r="A18" t="n">
        <v>28</v>
      </c>
      <c r="B18" s="26" t="n">
        <v>248.5</v>
      </c>
      <c r="C18" s="26" t="n">
        <v>252.5</v>
      </c>
      <c r="D18" s="29" t="n">
        <v>161.1</v>
      </c>
    </row>
    <row r="19">
      <c r="A19" t="n">
        <v>30</v>
      </c>
      <c r="B19" s="26" t="n">
        <v>248.5</v>
      </c>
      <c r="C19" s="26" t="n">
        <v>251.6</v>
      </c>
      <c r="D19" s="29" t="n">
        <v>124.6</v>
      </c>
    </row>
    <row r="20">
      <c r="A20" t="n">
        <v>32</v>
      </c>
      <c r="B20" s="26" t="n">
        <v>248.5</v>
      </c>
      <c r="C20" s="26" t="n">
        <v>250.07</v>
      </c>
      <c r="D20" s="28" t="n">
        <v>63</v>
      </c>
    </row>
    <row r="21">
      <c r="A21" t="n">
        <v>34</v>
      </c>
      <c r="B21" s="26" t="n">
        <v>248.5</v>
      </c>
      <c r="C21" s="26" t="n">
        <v>249.1</v>
      </c>
      <c r="D21" s="27" t="n">
        <v>24.3</v>
      </c>
    </row>
    <row r="22">
      <c r="A22" t="n">
        <v>36</v>
      </c>
      <c r="B22" s="26" t="n">
        <v>248.5</v>
      </c>
      <c r="C22" s="26" t="n">
        <v>248.68</v>
      </c>
      <c r="D22" s="27" t="n">
        <v>7.3</v>
      </c>
    </row>
    <row r="23">
      <c r="A23" t="n">
        <v>38</v>
      </c>
      <c r="B23" s="26" t="n">
        <v>248.5</v>
      </c>
      <c r="C23" s="26" t="n">
        <v>248.56</v>
      </c>
      <c r="D23" s="27" t="n">
        <v>2.6</v>
      </c>
    </row>
    <row r="24">
      <c r="A24" t="n">
        <v>40</v>
      </c>
      <c r="B24" s="26" t="n">
        <v>248.5</v>
      </c>
      <c r="C24" s="26" t="n">
        <v>248.58</v>
      </c>
      <c r="D24" s="27" t="n">
        <v>3</v>
      </c>
    </row>
    <row r="25">
      <c r="A25" t="n">
        <v>42</v>
      </c>
      <c r="B25" s="26" t="n">
        <v>248.5</v>
      </c>
      <c r="C25" s="26" t="n">
        <v>248.28</v>
      </c>
      <c r="D25" s="27" t="n">
        <v>-8.800000000000001</v>
      </c>
    </row>
    <row r="26">
      <c r="A26" t="n">
        <v>44</v>
      </c>
      <c r="B26" s="26" t="n">
        <v>248.5</v>
      </c>
      <c r="C26" s="26" t="n">
        <v>247.86</v>
      </c>
      <c r="D26" s="27" t="n">
        <v>-25.6</v>
      </c>
    </row>
    <row r="27">
      <c r="A27" t="n">
        <v>46</v>
      </c>
      <c r="B27" s="26" t="n">
        <v>248.5</v>
      </c>
      <c r="C27" s="26" t="n">
        <v>247.19</v>
      </c>
      <c r="D27" s="28" t="n">
        <v>-52.6</v>
      </c>
    </row>
    <row r="28">
      <c r="A28" t="n">
        <v>48</v>
      </c>
      <c r="B28" s="26" t="n">
        <v>248.5</v>
      </c>
      <c r="C28" s="26" t="n">
        <v>246.45</v>
      </c>
      <c r="D28" s="29" t="n">
        <v>-82.40000000000001</v>
      </c>
    </row>
    <row r="29">
      <c r="A29" t="n">
        <v>50</v>
      </c>
      <c r="B29" s="26" t="n">
        <v>248.5</v>
      </c>
      <c r="C29" s="26" t="n">
        <v>246.04</v>
      </c>
      <c r="D29" s="29" t="n">
        <v>-98.8</v>
      </c>
    </row>
    <row r="30">
      <c r="A30" t="n">
        <v>52</v>
      </c>
      <c r="B30" s="26" t="n">
        <v>248.5</v>
      </c>
      <c r="C30" s="26" t="n">
        <v>246.47</v>
      </c>
      <c r="D30" s="29" t="n">
        <v>-81.8</v>
      </c>
    </row>
    <row r="31">
      <c r="A31" t="n">
        <v>54</v>
      </c>
      <c r="B31" s="26" t="n">
        <v>248.5</v>
      </c>
      <c r="C31" s="26" t="n">
        <v>247.33</v>
      </c>
      <c r="D31" s="28" t="n">
        <v>-47.2</v>
      </c>
    </row>
    <row r="32">
      <c r="A32" t="n">
        <v>56</v>
      </c>
      <c r="B32" s="26" t="n">
        <v>248.5</v>
      </c>
      <c r="C32" s="26" t="n">
        <v>248.14</v>
      </c>
      <c r="D32" s="27" t="n">
        <v>-14.6</v>
      </c>
    </row>
    <row r="33">
      <c r="A33" t="n">
        <v>58</v>
      </c>
      <c r="B33" s="26" t="n">
        <v>248.5</v>
      </c>
      <c r="C33" s="26" t="n">
        <v>248.4</v>
      </c>
      <c r="D33" s="27" t="n">
        <v>-4</v>
      </c>
    </row>
    <row r="34">
      <c r="A34" t="n">
        <v>60</v>
      </c>
      <c r="B34" s="26" t="n">
        <v>248.5</v>
      </c>
      <c r="C34" s="26" t="n">
        <v>248.6</v>
      </c>
      <c r="D34" s="27" t="n">
        <v>3.9</v>
      </c>
    </row>
    <row r="35">
      <c r="A35" t="n">
        <v>62</v>
      </c>
      <c r="B35" s="26" t="n">
        <v>254.21</v>
      </c>
      <c r="C35" s="26" t="n">
        <v>254.18</v>
      </c>
      <c r="D35" s="27" t="n">
        <v>-1.3</v>
      </c>
    </row>
    <row r="36">
      <c r="A36" t="n">
        <v>64</v>
      </c>
      <c r="B36" s="26" t="n">
        <v>254.68</v>
      </c>
      <c r="C36" s="26" t="n">
        <v>254.37</v>
      </c>
      <c r="D36" s="27" t="n">
        <v>-12.2</v>
      </c>
    </row>
  </sheetData>
  <mergeCells count="1">
    <mergeCell ref="A1:D1"/>
  </mergeCells>
  <pageMargins left="0.75" right="0.75" top="1" bottom="1" header="0.5" footer="0.5"/>
  <drawing xmlns:r="http://schemas.openxmlformats.org/officeDocument/2006/relationships" r:id="rId1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11"/>
  <sheetViews>
    <sheetView workbookViewId="0">
      <selection activeCell="A1" sqref="A1"/>
    </sheetView>
  </sheetViews>
  <sheetFormatPr baseColWidth="8" defaultRowHeight="15"/>
  <cols>
    <col width="42" customWidth="1" min="1" max="1"/>
    <col width="25" customWidth="1" min="2" max="2"/>
    <col width="15" customWidth="1" min="3" max="3"/>
    <col width="14" customWidth="1" min="4" max="4"/>
    <col width="15" customWidth="1" min="5" max="5"/>
    <col width="20" customWidth="1" min="6" max="6"/>
  </cols>
  <sheetData>
    <row r="1">
      <c r="A1" s="6" t="inlineStr">
        <is>
          <t>Settlement Cost &amp; Latency — Onchain vs. Traditional</t>
        </is>
      </c>
    </row>
    <row r="2"/>
    <row r="3">
      <c r="A3" s="7" t="inlineStr">
        <is>
          <t>Venue / Rail</t>
        </is>
      </c>
      <c r="B3" s="7" t="inlineStr">
        <is>
          <t>Block / Settlement Time</t>
        </is>
      </c>
      <c r="C3" s="7" t="inlineStr">
        <is>
          <t>Cost per Tx</t>
        </is>
      </c>
      <c r="D3" s="7" t="inlineStr">
        <is>
          <t>Throughput</t>
        </is>
      </c>
      <c r="E3" s="7" t="inlineStr">
        <is>
          <t>Trading Hours</t>
        </is>
      </c>
      <c r="F3" s="7" t="inlineStr">
        <is>
          <t>Atomic Settlement?</t>
        </is>
      </c>
    </row>
    <row r="4" ht="24" customHeight="1">
      <c r="A4" s="30" t="inlineStr">
        <is>
          <t>Solana</t>
        </is>
      </c>
      <c r="B4" s="30" t="inlineStr">
        <is>
          <t>~ 400 ms</t>
        </is>
      </c>
      <c r="C4" s="30" t="inlineStr">
        <is>
          <t>$0.00025</t>
        </is>
      </c>
      <c r="D4" s="30" t="inlineStr">
        <is>
          <t>65,000 TPS</t>
        </is>
      </c>
      <c r="E4" s="30" t="inlineStr">
        <is>
          <t>24/7/365</t>
        </is>
      </c>
      <c r="F4" s="31" t="inlineStr">
        <is>
          <t>Yes</t>
        </is>
      </c>
    </row>
    <row r="5" ht="24" customHeight="1">
      <c r="A5" s="30" t="inlineStr">
        <is>
          <t>Ethereum L1</t>
        </is>
      </c>
      <c r="B5" s="30" t="inlineStr">
        <is>
          <t>~ 12 s</t>
        </is>
      </c>
      <c r="C5" s="30" t="inlineStr">
        <is>
          <t>$2 – $35</t>
        </is>
      </c>
      <c r="D5" s="30" t="inlineStr">
        <is>
          <t>15 TPS</t>
        </is>
      </c>
      <c r="E5" s="30" t="inlineStr">
        <is>
          <t>24/7/365</t>
        </is>
      </c>
      <c r="F5" s="31" t="inlineStr">
        <is>
          <t>Yes</t>
        </is>
      </c>
    </row>
    <row r="6" ht="24" customHeight="1">
      <c r="A6" s="30" t="inlineStr">
        <is>
          <t>Arbitrum (L2)</t>
        </is>
      </c>
      <c r="B6" s="30" t="inlineStr">
        <is>
          <t>~ 250 ms</t>
        </is>
      </c>
      <c r="C6" s="30" t="inlineStr">
        <is>
          <t>$0.05 – $0.30</t>
        </is>
      </c>
      <c r="D6" s="30" t="inlineStr">
        <is>
          <t>4,000 TPS</t>
        </is>
      </c>
      <c r="E6" s="30" t="inlineStr">
        <is>
          <t>24/7/365</t>
        </is>
      </c>
      <c r="F6" s="31" t="inlineStr">
        <is>
          <t>Yes</t>
        </is>
      </c>
    </row>
    <row r="7" ht="24" customHeight="1">
      <c r="A7" s="30" t="inlineStr">
        <is>
          <t>Base (L2)</t>
        </is>
      </c>
      <c r="B7" s="30" t="inlineStr">
        <is>
          <t>~ 2 s</t>
        </is>
      </c>
      <c r="C7" s="30" t="inlineStr">
        <is>
          <t>$0.02 – $0.10</t>
        </is>
      </c>
      <c r="D7" s="30" t="inlineStr">
        <is>
          <t>1,500 TPS</t>
        </is>
      </c>
      <c r="E7" s="30" t="inlineStr">
        <is>
          <t>24/7/365</t>
        </is>
      </c>
      <c r="F7" s="31" t="inlineStr">
        <is>
          <t>Yes</t>
        </is>
      </c>
    </row>
    <row r="8" ht="24" customHeight="1">
      <c r="A8" s="30" t="inlineStr">
        <is>
          <t>BNB Chain</t>
        </is>
      </c>
      <c r="B8" s="30" t="inlineStr">
        <is>
          <t>~ 3 s</t>
        </is>
      </c>
      <c r="C8" s="30" t="inlineStr">
        <is>
          <t>$0.05</t>
        </is>
      </c>
      <c r="D8" s="30" t="inlineStr">
        <is>
          <t>2,200 TPS</t>
        </is>
      </c>
      <c r="E8" s="30" t="inlineStr">
        <is>
          <t>24/7/365</t>
        </is>
      </c>
      <c r="F8" s="31" t="inlineStr">
        <is>
          <t>Yes</t>
        </is>
      </c>
    </row>
    <row r="9" ht="24" customHeight="1">
      <c r="A9" s="30" t="inlineStr">
        <is>
          <t>NYSE / Nasdaq</t>
        </is>
      </c>
      <c r="B9" s="30" t="inlineStr">
        <is>
          <t>T+1 (~24 h)</t>
        </is>
      </c>
      <c r="C9" s="30" t="inlineStr">
        <is>
          <t>$0.03 / share</t>
        </is>
      </c>
      <c r="D9" s="30" t="inlineStr">
        <is>
          <t>≈ 30,000 TPS</t>
        </is>
      </c>
      <c r="E9" s="30" t="inlineStr">
        <is>
          <t>6.5h × 5d</t>
        </is>
      </c>
      <c r="F9" s="32" t="inlineStr">
        <is>
          <t>No (CSD)</t>
        </is>
      </c>
    </row>
    <row r="10" ht="24" customHeight="1">
      <c r="A10" s="30" t="inlineStr">
        <is>
          <t>CME Group</t>
        </is>
      </c>
      <c r="B10" s="30" t="inlineStr">
        <is>
          <t>T+1</t>
        </is>
      </c>
      <c r="C10" s="30" t="inlineStr">
        <is>
          <t>$0.08 – $1.50</t>
        </is>
      </c>
      <c r="D10" s="30" t="inlineStr">
        <is>
          <t>High</t>
        </is>
      </c>
      <c r="E10" s="30" t="inlineStr">
        <is>
          <t>23h × 5d</t>
        </is>
      </c>
      <c r="F10" s="32" t="inlineStr">
        <is>
          <t>No</t>
        </is>
      </c>
    </row>
    <row r="11" ht="24" customHeight="1">
      <c r="A11" s="30" t="inlineStr">
        <is>
          <t>NYSE Tokenized ATS
(launching 2026)</t>
        </is>
      </c>
      <c r="B11" s="30" t="inlineStr">
        <is>
          <t>Real-time</t>
        </is>
      </c>
      <c r="C11" s="30" t="inlineStr">
        <is>
          <t>TBD</t>
        </is>
      </c>
      <c r="D11" s="30" t="inlineStr">
        <is>
          <t>TBD</t>
        </is>
      </c>
      <c r="E11" s="30" t="inlineStr">
        <is>
          <t>24/7</t>
        </is>
      </c>
      <c r="F11" s="31" t="inlineStr">
        <is>
          <t>Yes</t>
        </is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D16"/>
  <sheetViews>
    <sheetView workbookViewId="0">
      <selection activeCell="A1" sqref="A1"/>
    </sheetView>
  </sheetViews>
  <sheetFormatPr baseColWidth="8" defaultRowHeight="15"/>
  <cols>
    <col width="5" customWidth="1" min="1" max="1"/>
    <col width="26" customWidth="1" min="2" max="2"/>
    <col width="70" customWidth="1" min="3" max="3"/>
    <col width="8" customWidth="1" min="4" max="4"/>
  </cols>
  <sheetData>
    <row r="1">
      <c r="A1" s="6" t="inlineStr">
        <is>
          <t>Pre-Deployment Risk &amp; Due-Diligence Checklist</t>
        </is>
      </c>
    </row>
    <row r="3">
      <c r="A3" s="7" t="inlineStr">
        <is>
          <t>#</t>
        </is>
      </c>
      <c r="B3" s="7" t="inlineStr">
        <is>
          <t>Risk Vector</t>
        </is>
      </c>
      <c r="C3" s="7" t="inlineStr">
        <is>
          <t>What to Verify</t>
        </is>
      </c>
      <c r="D3" s="7" t="inlineStr">
        <is>
          <t>Done?</t>
        </is>
      </c>
    </row>
    <row r="4" ht="30" customHeight="1">
      <c r="A4" s="33" t="n">
        <v>1</v>
      </c>
      <c r="B4" s="34" t="inlineStr">
        <is>
          <t>Issuer Solvency</t>
        </is>
      </c>
      <c r="C4" s="35" t="inlineStr">
        <is>
          <t>Backed/Ondo/Dinari prove-of-reserves attestation, custodian regulatory status.</t>
        </is>
      </c>
      <c r="D4" s="33" t="inlineStr">
        <is>
          <t>☐</t>
        </is>
      </c>
    </row>
    <row r="5" ht="30" customHeight="1">
      <c r="A5" s="33" t="n">
        <v>2</v>
      </c>
      <c r="B5" s="34" t="inlineStr">
        <is>
          <t>Mint/Redeem Whitelisting</t>
        </is>
      </c>
      <c r="C5" s="35" t="inlineStr">
        <is>
          <t>Confirm AP status or partnership; otherwise rely on secondary market exit.</t>
        </is>
      </c>
      <c r="D5" s="33" t="inlineStr">
        <is>
          <t>☐</t>
        </is>
      </c>
    </row>
    <row r="6" ht="30" customHeight="1">
      <c r="A6" s="33" t="n">
        <v>3</v>
      </c>
      <c r="B6" s="34" t="inlineStr">
        <is>
          <t>Oracle Risk</t>
        </is>
      </c>
      <c r="C6" s="35" t="inlineStr">
        <is>
          <t>Price feed source (Chainlink, Pyth), update frequency, deviation thresholds.</t>
        </is>
      </c>
      <c r="D6" s="33" t="inlineStr">
        <is>
          <t>☐</t>
        </is>
      </c>
    </row>
    <row r="7" ht="30" customHeight="1">
      <c r="A7" s="33" t="n">
        <v>4</v>
      </c>
      <c r="B7" s="34" t="inlineStr">
        <is>
          <t>Liquidity Concentration</t>
        </is>
      </c>
      <c r="C7" s="35" t="inlineStr">
        <is>
          <t>Pool TVL on Raydium/Orca/Uniswap; depth at ±50 bps and ±200 bps.</t>
        </is>
      </c>
      <c r="D7" s="33" t="inlineStr">
        <is>
          <t>☐</t>
        </is>
      </c>
    </row>
    <row r="8" ht="30" customHeight="1">
      <c r="A8" s="33" t="n">
        <v>5</v>
      </c>
      <c r="B8" s="34" t="inlineStr">
        <is>
          <t>Slippage Modeling</t>
        </is>
      </c>
      <c r="C8" s="35" t="inlineStr">
        <is>
          <t>Simulate trade at intended size; compare quoted vs. realized fill.</t>
        </is>
      </c>
      <c r="D8" s="33" t="inlineStr">
        <is>
          <t>☐</t>
        </is>
      </c>
    </row>
    <row r="9" ht="30" customHeight="1">
      <c r="A9" s="33" t="n">
        <v>6</v>
      </c>
      <c r="B9" s="34" t="inlineStr">
        <is>
          <t>Smart-Contract Risk</t>
        </is>
      </c>
      <c r="C9" s="35" t="inlineStr">
        <is>
          <t>Audits (Trail of Bits, OpenZeppelin), upgradability, bug-bounty status.</t>
        </is>
      </c>
      <c r="D9" s="33" t="inlineStr">
        <is>
          <t>☐</t>
        </is>
      </c>
    </row>
    <row r="10" ht="30" customHeight="1">
      <c r="A10" s="33" t="n">
        <v>7</v>
      </c>
      <c r="B10" s="34" t="inlineStr">
        <is>
          <t>Bridge Risk</t>
        </is>
      </c>
      <c r="C10" s="35" t="inlineStr">
        <is>
          <t>If cross-chain, confirm canonical bridge or fast-bridge intent solvers.</t>
        </is>
      </c>
      <c r="D10" s="33" t="inlineStr">
        <is>
          <t>☐</t>
        </is>
      </c>
    </row>
    <row r="11" ht="30" customHeight="1">
      <c r="A11" s="33" t="n">
        <v>8</v>
      </c>
      <c r="B11" s="34" t="inlineStr">
        <is>
          <t>Funding Cost</t>
        </is>
      </c>
      <c r="C11" s="35" t="inlineStr">
        <is>
          <t>Perp funding, lending APY for short leg, USDC borrow rate during stress.</t>
        </is>
      </c>
      <c r="D11" s="33" t="inlineStr">
        <is>
          <t>☐</t>
        </is>
      </c>
    </row>
    <row r="12" ht="30" customHeight="1">
      <c r="A12" s="33" t="n">
        <v>9</v>
      </c>
      <c r="B12" s="34" t="inlineStr">
        <is>
          <t>Regulatory Exposure</t>
        </is>
      </c>
      <c r="C12" s="35" t="inlineStr">
        <is>
          <t>MiCA passport, US SEC no-action, geographic restrictions for end users.</t>
        </is>
      </c>
      <c r="D12" s="33" t="inlineStr">
        <is>
          <t>☐</t>
        </is>
      </c>
    </row>
    <row r="13" ht="30" customHeight="1">
      <c r="A13" s="33" t="n">
        <v>10</v>
      </c>
      <c r="B13" s="34" t="inlineStr">
        <is>
          <t>Tax Treatment</t>
        </is>
      </c>
      <c r="C13" s="35" t="inlineStr">
        <is>
          <t>Capital-gains classification by jurisdiction; FIFO/LIFO recordkeeping.</t>
        </is>
      </c>
      <c r="D13" s="33" t="inlineStr">
        <is>
          <t>☐</t>
        </is>
      </c>
    </row>
    <row r="14" ht="30" customHeight="1">
      <c r="A14" s="33" t="n">
        <v>11</v>
      </c>
      <c r="B14" s="34" t="inlineStr">
        <is>
          <t>Wallet &amp; Key Mgmt</t>
        </is>
      </c>
      <c r="C14" s="35" t="inlineStr">
        <is>
          <t>MPC custody, hardware wallets, hot/cold split, withdrawal whitelists.</t>
        </is>
      </c>
      <c r="D14" s="33" t="inlineStr">
        <is>
          <t>☐</t>
        </is>
      </c>
    </row>
    <row r="15" ht="30" customHeight="1">
      <c r="A15" s="33" t="n">
        <v>12</v>
      </c>
      <c r="B15" s="34" t="inlineStr">
        <is>
          <t>MEV Protection</t>
        </is>
      </c>
      <c r="C15" s="35" t="inlineStr">
        <is>
          <t>Use Jito bundles (Solana) or Flashbots (EVM) to avoid front-running.</t>
        </is>
      </c>
      <c r="D15" s="33" t="inlineStr">
        <is>
          <t>☐</t>
        </is>
      </c>
    </row>
    <row r="16" ht="30" customHeight="1">
      <c r="A16" s="33" t="n">
        <v>13</v>
      </c>
      <c r="B16" s="34" t="inlineStr">
        <is>
          <t>Black-Swan Liquidity</t>
        </is>
      </c>
      <c r="C16" s="35" t="inlineStr">
        <is>
          <t>Stress-test gap risk: NYSE halts, weekend macro events, oracle freezes.</t>
        </is>
      </c>
      <c r="D16" s="33" t="inlineStr">
        <is>
          <t>☐</t>
        </is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2026-05-01T09:29:55Z</dcterms:created>
  <dcterms:modified xmlns:dcterms="http://purl.org/dc/terms/" xmlns:xsi="http://www.w3.org/2001/XMLSchema-instance" xsi:type="dcterms:W3CDTF">2026-05-01T09:29:55Z</dcterms:modified>
</cp:coreProperties>
</file>